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ganat\OneDrive - SASRIA SOC LTD\Desktop\July23 Annexures\New Rates\"/>
    </mc:Choice>
  </mc:AlternateContent>
  <xr:revisionPtr revIDLastSave="0" documentId="8_{5702C453-B824-4A60-B45C-56F3F80953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4" l="1"/>
  <c r="F20" i="3"/>
  <c r="F28" i="3"/>
  <c r="F26" i="3"/>
  <c r="G26" i="3"/>
  <c r="F27" i="3"/>
  <c r="F34" i="3" s="1"/>
  <c r="F87" i="3" s="1"/>
  <c r="G27" i="3"/>
  <c r="G28" i="3"/>
  <c r="F29" i="3"/>
  <c r="G29" i="3"/>
  <c r="F30" i="3"/>
  <c r="G30" i="3"/>
  <c r="F31" i="3"/>
  <c r="G31" i="3"/>
  <c r="F32" i="3"/>
  <c r="G32" i="3"/>
  <c r="F33" i="3"/>
  <c r="G33" i="3"/>
  <c r="G34" i="3"/>
  <c r="F36" i="3"/>
  <c r="F46" i="3" s="1"/>
  <c r="G36" i="3"/>
  <c r="F37" i="3"/>
  <c r="G37" i="3"/>
  <c r="G46" i="3" s="1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8" i="3"/>
  <c r="G48" i="3"/>
  <c r="F49" i="3"/>
  <c r="F75" i="3" s="1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G75" i="3"/>
  <c r="F76" i="3"/>
  <c r="G76" i="3"/>
  <c r="G78" i="3" s="1"/>
  <c r="F77" i="3"/>
  <c r="G77" i="3"/>
  <c r="F78" i="3"/>
  <c r="F79" i="3"/>
  <c r="G79" i="3"/>
  <c r="G81" i="3" s="1"/>
  <c r="F80" i="3"/>
  <c r="G80" i="3"/>
  <c r="F81" i="3"/>
  <c r="F82" i="3"/>
  <c r="G82" i="3"/>
  <c r="F83" i="3"/>
  <c r="G83" i="3"/>
  <c r="G86" i="3" s="1"/>
  <c r="F84" i="3"/>
  <c r="G84" i="3"/>
  <c r="F85" i="3"/>
  <c r="G85" i="3"/>
  <c r="F86" i="3"/>
  <c r="F20" i="1"/>
  <c r="F20" i="2"/>
  <c r="G53" i="2"/>
  <c r="F53" i="2"/>
  <c r="H53" i="2" s="1"/>
  <c r="G38" i="2"/>
  <c r="G47" i="2"/>
  <c r="G51" i="2"/>
  <c r="F21" i="2"/>
  <c r="H21" i="2" s="1"/>
  <c r="G21" i="2"/>
  <c r="F22" i="2"/>
  <c r="H22" i="2" s="1"/>
  <c r="G22" i="2"/>
  <c r="F23" i="2"/>
  <c r="G23" i="2"/>
  <c r="F24" i="2"/>
  <c r="G24" i="2"/>
  <c r="F25" i="2"/>
  <c r="G25" i="2"/>
  <c r="F26" i="2"/>
  <c r="G26" i="2"/>
  <c r="E78" i="4"/>
  <c r="E78" i="3"/>
  <c r="G85" i="4"/>
  <c r="G84" i="4"/>
  <c r="G83" i="4"/>
  <c r="G82" i="4"/>
  <c r="G80" i="4"/>
  <c r="G79" i="4"/>
  <c r="G77" i="4"/>
  <c r="G76" i="4"/>
  <c r="G87" i="3" l="1"/>
  <c r="H25" i="2"/>
  <c r="H24" i="2"/>
  <c r="H23" i="2"/>
  <c r="H26" i="2"/>
  <c r="G86" i="4"/>
  <c r="E86" i="4"/>
  <c r="F85" i="4"/>
  <c r="H85" i="4" s="1"/>
  <c r="F84" i="4"/>
  <c r="H84" i="4" s="1"/>
  <c r="F83" i="4"/>
  <c r="H83" i="4" s="1"/>
  <c r="F82" i="4"/>
  <c r="H82" i="4" s="1"/>
  <c r="G81" i="4"/>
  <c r="E81" i="4"/>
  <c r="F80" i="4"/>
  <c r="H80" i="4" s="1"/>
  <c r="F79" i="4"/>
  <c r="H79" i="4" s="1"/>
  <c r="G78" i="4"/>
  <c r="F77" i="4"/>
  <c r="H77" i="4" s="1"/>
  <c r="F76" i="4"/>
  <c r="E75" i="4"/>
  <c r="G74" i="4"/>
  <c r="F74" i="4"/>
  <c r="H74" i="4" s="1"/>
  <c r="G73" i="4"/>
  <c r="H73" i="4" s="1"/>
  <c r="F73" i="4"/>
  <c r="G72" i="4"/>
  <c r="F72" i="4"/>
  <c r="H72" i="4" s="1"/>
  <c r="G71" i="4"/>
  <c r="F71" i="4"/>
  <c r="H71" i="4" s="1"/>
  <c r="H70" i="4"/>
  <c r="G70" i="4"/>
  <c r="F70" i="4"/>
  <c r="G69" i="4"/>
  <c r="F69" i="4"/>
  <c r="H69" i="4" s="1"/>
  <c r="G68" i="4"/>
  <c r="F68" i="4"/>
  <c r="H68" i="4" s="1"/>
  <c r="G67" i="4"/>
  <c r="F67" i="4"/>
  <c r="H67" i="4" s="1"/>
  <c r="G66" i="4"/>
  <c r="F66" i="4"/>
  <c r="H66" i="4" s="1"/>
  <c r="G65" i="4"/>
  <c r="H65" i="4" s="1"/>
  <c r="F65" i="4"/>
  <c r="G64" i="4"/>
  <c r="F64" i="4"/>
  <c r="H64" i="4" s="1"/>
  <c r="G63" i="4"/>
  <c r="F63" i="4"/>
  <c r="H63" i="4" s="1"/>
  <c r="H62" i="4"/>
  <c r="G62" i="4"/>
  <c r="F62" i="4"/>
  <c r="G61" i="4"/>
  <c r="F61" i="4"/>
  <c r="H61" i="4" s="1"/>
  <c r="G60" i="4"/>
  <c r="F60" i="4"/>
  <c r="H60" i="4" s="1"/>
  <c r="G59" i="4"/>
  <c r="F59" i="4"/>
  <c r="H59" i="4" s="1"/>
  <c r="G58" i="4"/>
  <c r="F58" i="4"/>
  <c r="H58" i="4" s="1"/>
  <c r="G57" i="4"/>
  <c r="H57" i="4" s="1"/>
  <c r="F57" i="4"/>
  <c r="G55" i="4"/>
  <c r="F55" i="4"/>
  <c r="H55" i="4" s="1"/>
  <c r="G54" i="4"/>
  <c r="F54" i="4"/>
  <c r="H54" i="4" s="1"/>
  <c r="H53" i="4"/>
  <c r="G53" i="4"/>
  <c r="F53" i="4"/>
  <c r="G52" i="4"/>
  <c r="F52" i="4"/>
  <c r="H52" i="4" s="1"/>
  <c r="G51" i="4"/>
  <c r="F51" i="4"/>
  <c r="H51" i="4" s="1"/>
  <c r="G50" i="4"/>
  <c r="F50" i="4"/>
  <c r="H50" i="4" s="1"/>
  <c r="G49" i="4"/>
  <c r="F49" i="4"/>
  <c r="G48" i="4"/>
  <c r="F48" i="4"/>
  <c r="E46" i="4"/>
  <c r="G45" i="4"/>
  <c r="F45" i="4"/>
  <c r="H45" i="4" s="1"/>
  <c r="G44" i="4"/>
  <c r="F44" i="4"/>
  <c r="H44" i="4" s="1"/>
  <c r="G43" i="4"/>
  <c r="F43" i="4"/>
  <c r="H43" i="4" s="1"/>
  <c r="G42" i="4"/>
  <c r="H42" i="4" s="1"/>
  <c r="F42" i="4"/>
  <c r="G41" i="4"/>
  <c r="F41" i="4"/>
  <c r="H41" i="4" s="1"/>
  <c r="G40" i="4"/>
  <c r="F40" i="4"/>
  <c r="H40" i="4" s="1"/>
  <c r="H39" i="4"/>
  <c r="G39" i="4"/>
  <c r="F39" i="4"/>
  <c r="G38" i="4"/>
  <c r="F38" i="4"/>
  <c r="H38" i="4" s="1"/>
  <c r="G37" i="4"/>
  <c r="F37" i="4"/>
  <c r="H37" i="4" s="1"/>
  <c r="G36" i="4"/>
  <c r="G46" i="4" s="1"/>
  <c r="F36" i="4"/>
  <c r="H36" i="4" s="1"/>
  <c r="E34" i="4"/>
  <c r="H33" i="4"/>
  <c r="G33" i="4"/>
  <c r="F33" i="4"/>
  <c r="G32" i="4"/>
  <c r="F32" i="4"/>
  <c r="H32" i="4" s="1"/>
  <c r="G31" i="4"/>
  <c r="F31" i="4"/>
  <c r="H31" i="4" s="1"/>
  <c r="G30" i="4"/>
  <c r="F30" i="4"/>
  <c r="H30" i="4" s="1"/>
  <c r="G29" i="4"/>
  <c r="F29" i="4"/>
  <c r="H29" i="4" s="1"/>
  <c r="G28" i="4"/>
  <c r="H28" i="4" s="1"/>
  <c r="F28" i="4"/>
  <c r="G27" i="4"/>
  <c r="F27" i="4"/>
  <c r="H27" i="4" s="1"/>
  <c r="G26" i="4"/>
  <c r="F26" i="4"/>
  <c r="H26" i="4" s="1"/>
  <c r="H25" i="4"/>
  <c r="G25" i="4"/>
  <c r="F25" i="4"/>
  <c r="G24" i="4"/>
  <c r="H24" i="4" s="1"/>
  <c r="F24" i="4"/>
  <c r="G23" i="4"/>
  <c r="F23" i="4"/>
  <c r="H23" i="4" s="1"/>
  <c r="G22" i="4"/>
  <c r="F22" i="4"/>
  <c r="H22" i="4" s="1"/>
  <c r="G21" i="4"/>
  <c r="F21" i="4"/>
  <c r="F34" i="4" s="1"/>
  <c r="G20" i="4"/>
  <c r="G21" i="3"/>
  <c r="G22" i="3"/>
  <c r="G23" i="3"/>
  <c r="G24" i="3"/>
  <c r="G25" i="3"/>
  <c r="G20" i="3"/>
  <c r="F25" i="3"/>
  <c r="F24" i="3"/>
  <c r="F23" i="3"/>
  <c r="F22" i="3"/>
  <c r="F21" i="3"/>
  <c r="E86" i="3"/>
  <c r="E81" i="3"/>
  <c r="E75" i="3"/>
  <c r="E46" i="3"/>
  <c r="E34" i="3"/>
  <c r="E57" i="1"/>
  <c r="G56" i="1"/>
  <c r="F56" i="1"/>
  <c r="H56" i="1" s="1"/>
  <c r="G55" i="1"/>
  <c r="F55" i="1"/>
  <c r="H55" i="1" s="1"/>
  <c r="E54" i="1"/>
  <c r="G53" i="1"/>
  <c r="G54" i="1" s="1"/>
  <c r="F53" i="1"/>
  <c r="F54" i="1" s="1"/>
  <c r="E52" i="1"/>
  <c r="G51" i="1"/>
  <c r="G52" i="1" s="1"/>
  <c r="F51" i="1"/>
  <c r="H51" i="1" s="1"/>
  <c r="H52" i="1" s="1"/>
  <c r="E50" i="1"/>
  <c r="G49" i="1"/>
  <c r="F49" i="1"/>
  <c r="G48" i="1"/>
  <c r="F48" i="1"/>
  <c r="H48" i="1" s="1"/>
  <c r="G47" i="1"/>
  <c r="F47" i="1"/>
  <c r="G46" i="1"/>
  <c r="F46" i="1"/>
  <c r="H46" i="1" s="1"/>
  <c r="G45" i="1"/>
  <c r="F45" i="1"/>
  <c r="G44" i="1"/>
  <c r="F44" i="1"/>
  <c r="H44" i="1" s="1"/>
  <c r="G43" i="1"/>
  <c r="F43" i="1"/>
  <c r="G42" i="1"/>
  <c r="F42" i="1"/>
  <c r="G41" i="1"/>
  <c r="F41" i="1"/>
  <c r="G39" i="1"/>
  <c r="F39" i="1"/>
  <c r="H39" i="1" s="1"/>
  <c r="G38" i="1"/>
  <c r="H38" i="1" s="1"/>
  <c r="F38" i="1"/>
  <c r="H37" i="1"/>
  <c r="G37" i="1"/>
  <c r="F37" i="1"/>
  <c r="G36" i="1"/>
  <c r="F36" i="1"/>
  <c r="E34" i="1"/>
  <c r="G33" i="1"/>
  <c r="F33" i="1"/>
  <c r="G32" i="1"/>
  <c r="H32" i="1" s="1"/>
  <c r="F32" i="1"/>
  <c r="G31" i="1"/>
  <c r="F31" i="1"/>
  <c r="H31" i="1" s="1"/>
  <c r="G30" i="1"/>
  <c r="F30" i="1"/>
  <c r="H30" i="1" s="1"/>
  <c r="G29" i="1"/>
  <c r="F29" i="1"/>
  <c r="F34" i="1" s="1"/>
  <c r="E27" i="1"/>
  <c r="G26" i="1"/>
  <c r="H26" i="1" s="1"/>
  <c r="F26" i="1"/>
  <c r="G25" i="1"/>
  <c r="F25" i="1"/>
  <c r="H25" i="1" s="1"/>
  <c r="G24" i="1"/>
  <c r="F24" i="1"/>
  <c r="H24" i="1" s="1"/>
  <c r="G23" i="1"/>
  <c r="H23" i="1" s="1"/>
  <c r="F23" i="1"/>
  <c r="G22" i="1"/>
  <c r="F22" i="1"/>
  <c r="H22" i="1" s="1"/>
  <c r="G21" i="1"/>
  <c r="F21" i="1"/>
  <c r="G20" i="1"/>
  <c r="H20" i="1" s="1"/>
  <c r="E57" i="2"/>
  <c r="E54" i="2"/>
  <c r="E52" i="2"/>
  <c r="E50" i="2"/>
  <c r="E34" i="2"/>
  <c r="E27" i="2"/>
  <c r="G49" i="2"/>
  <c r="G48" i="2"/>
  <c r="G46" i="2"/>
  <c r="G45" i="2"/>
  <c r="G44" i="2"/>
  <c r="G43" i="2"/>
  <c r="G42" i="2"/>
  <c r="G41" i="2"/>
  <c r="G39" i="2"/>
  <c r="G37" i="2"/>
  <c r="G36" i="2"/>
  <c r="G56" i="2"/>
  <c r="G55" i="2"/>
  <c r="G33" i="2"/>
  <c r="G32" i="2"/>
  <c r="G31" i="2"/>
  <c r="G30" i="2"/>
  <c r="G29" i="2"/>
  <c r="G20" i="2"/>
  <c r="F56" i="2"/>
  <c r="F55" i="2"/>
  <c r="F51" i="2"/>
  <c r="F49" i="2"/>
  <c r="F48" i="2"/>
  <c r="F47" i="2"/>
  <c r="F46" i="2"/>
  <c r="F45" i="2"/>
  <c r="F44" i="2"/>
  <c r="F43" i="2"/>
  <c r="F42" i="2"/>
  <c r="F41" i="2"/>
  <c r="F39" i="2"/>
  <c r="F38" i="2"/>
  <c r="F37" i="2"/>
  <c r="F36" i="2"/>
  <c r="F33" i="2"/>
  <c r="F32" i="2"/>
  <c r="F31" i="2"/>
  <c r="F30" i="2"/>
  <c r="F29" i="2"/>
  <c r="H65" i="2"/>
  <c r="H64" i="2"/>
  <c r="H21" i="1" l="1"/>
  <c r="G34" i="1"/>
  <c r="H33" i="1"/>
  <c r="H43" i="1"/>
  <c r="G57" i="1"/>
  <c r="H47" i="1"/>
  <c r="H45" i="1"/>
  <c r="H42" i="1"/>
  <c r="H49" i="1"/>
  <c r="F52" i="1"/>
  <c r="G50" i="1"/>
  <c r="G34" i="4"/>
  <c r="F78" i="4"/>
  <c r="F75" i="4"/>
  <c r="G75" i="4"/>
  <c r="G87" i="4" s="1"/>
  <c r="H49" i="4"/>
  <c r="E87" i="4"/>
  <c r="E87" i="3"/>
  <c r="F57" i="1"/>
  <c r="H41" i="1"/>
  <c r="E58" i="1"/>
  <c r="F50" i="1"/>
  <c r="H29" i="1"/>
  <c r="H34" i="1" s="1"/>
  <c r="E58" i="2"/>
  <c r="H81" i="4"/>
  <c r="H46" i="4"/>
  <c r="H86" i="4"/>
  <c r="H20" i="4"/>
  <c r="H48" i="4"/>
  <c r="F81" i="4"/>
  <c r="F86" i="4"/>
  <c r="H76" i="4"/>
  <c r="H78" i="4" s="1"/>
  <c r="H21" i="4"/>
  <c r="F46" i="4"/>
  <c r="H57" i="1"/>
  <c r="H27" i="1"/>
  <c r="F27" i="1"/>
  <c r="H36" i="1"/>
  <c r="G27" i="1"/>
  <c r="G58" i="1" s="1"/>
  <c r="H53" i="1"/>
  <c r="H54" i="1" s="1"/>
  <c r="H73" i="3"/>
  <c r="H74" i="3"/>
  <c r="H49" i="2"/>
  <c r="H50" i="1" l="1"/>
  <c r="H58" i="1" s="1"/>
  <c r="F58" i="1"/>
  <c r="F87" i="4"/>
  <c r="H75" i="4"/>
  <c r="H34" i="4"/>
  <c r="H87" i="4" s="1"/>
  <c r="H55" i="3"/>
  <c r="H54" i="3"/>
  <c r="H39" i="2"/>
  <c r="H33" i="2"/>
  <c r="H32" i="2" l="1"/>
  <c r="H28" i="3"/>
  <c r="H27" i="3"/>
  <c r="H43" i="3"/>
  <c r="H42" i="3"/>
  <c r="H29" i="3"/>
  <c r="H26" i="3"/>
  <c r="H45" i="3"/>
  <c r="H44" i="3"/>
  <c r="H32" i="3" l="1"/>
  <c r="H33" i="3"/>
  <c r="H72" i="3" l="1"/>
  <c r="H70" i="3"/>
  <c r="G54" i="2"/>
  <c r="F54" i="2"/>
  <c r="G52" i="2"/>
  <c r="F52" i="2"/>
  <c r="H44" i="2"/>
  <c r="F50" i="2"/>
  <c r="G34" i="2"/>
  <c r="G50" i="2" l="1"/>
  <c r="F34" i="2"/>
  <c r="F57" i="2"/>
  <c r="H23" i="3"/>
  <c r="H31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G27" i="2"/>
  <c r="H41" i="2"/>
  <c r="G57" i="2"/>
  <c r="H46" i="2"/>
  <c r="H43" i="2"/>
  <c r="H48" i="2"/>
  <c r="H38" i="2"/>
  <c r="H30" i="2"/>
  <c r="H45" i="2"/>
  <c r="H36" i="2"/>
  <c r="F27" i="2"/>
  <c r="H37" i="2"/>
  <c r="H42" i="2"/>
  <c r="H56" i="2"/>
  <c r="H79" i="3"/>
  <c r="H31" i="2"/>
  <c r="H76" i="3"/>
  <c r="H55" i="2"/>
  <c r="H29" i="2"/>
  <c r="H54" i="2"/>
  <c r="H20" i="3"/>
  <c r="H51" i="2"/>
  <c r="H52" i="2" s="1"/>
  <c r="H36" i="3"/>
  <c r="H71" i="3"/>
  <c r="H20" i="2"/>
  <c r="G58" i="2" l="1"/>
  <c r="H50" i="2"/>
  <c r="H75" i="3"/>
  <c r="F58" i="2"/>
  <c r="H46" i="3"/>
  <c r="H34" i="2"/>
  <c r="H78" i="3"/>
  <c r="H86" i="3"/>
  <c r="H81" i="3"/>
  <c r="H34" i="3"/>
  <c r="H27" i="2"/>
  <c r="H57" i="2"/>
  <c r="H87" i="3" l="1"/>
  <c r="H58" i="2"/>
  <c r="H62" i="2" s="1"/>
  <c r="H63" i="2" l="1"/>
</calcChain>
</file>

<file path=xl/sharedStrings.xml><?xml version="1.0" encoding="utf-8"?>
<sst xmlns="http://schemas.openxmlformats.org/spreadsheetml/2006/main" count="568" uniqueCount="199">
  <si>
    <t>Insurer: Sasria SOC Ltd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</si>
  <si>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</si>
  <si>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</si>
  <si>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</si>
  <si>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</si>
  <si>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</si>
  <si>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</si>
  <si>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</si>
  <si>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</si>
  <si>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</si>
  <si>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</si>
  <si>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</si>
  <si>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</si>
  <si>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</si>
  <si>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</si>
  <si>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</si>
  <si>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</si>
  <si>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</si>
  <si>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</si>
  <si>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</si>
  <si>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</si>
  <si>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</si>
  <si>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</si>
  <si>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</si>
  <si>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</si>
  <si>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</si>
  <si>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</si>
  <si>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</si>
  <si>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</si>
  <si>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</si>
  <si>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</si>
  <si>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</si>
  <si>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</si>
  <si>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</si>
  <si>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</si>
  <si>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</si>
  <si>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</si>
  <si>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</si>
  <si>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</si>
  <si>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</si>
  <si>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</si>
  <si>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</si>
  <si>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</si>
  <si>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</si>
  <si>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</si>
  <si>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</si>
  <si>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</si>
  <si>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</si>
  <si>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</si>
  <si>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</si>
  <si>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</si>
  <si>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</si>
  <si>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</si>
  <si>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</si>
  <si>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</si>
  <si>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</si>
  <si>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</si>
  <si>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</si>
  <si>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</si>
  <si>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</si>
  <si>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</si>
  <si>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</si>
  <si>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</si>
  <si>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</si>
  <si>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</si>
  <si>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</si>
  <si>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</si>
  <si>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</si>
  <si>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</si>
  <si>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</si>
  <si>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</si>
  <si>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</si>
  <si>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</si>
  <si>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</si>
  <si>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</si>
  <si>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</si>
  <si>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</si>
  <si>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</si>
  <si>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</si>
  <si>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</si>
  <si>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</si>
  <si>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</si>
  <si>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</si>
  <si>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</si>
  <si>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</si>
  <si>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</si>
  <si>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</si>
  <si>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</si>
  <si>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</si>
  <si>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</si>
  <si>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</si>
  <si>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</si>
  <si>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</si>
  <si>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</si>
  <si>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</si>
  <si>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</si>
  <si>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</si>
  <si>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</si>
  <si>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</si>
  <si>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</si>
  <si>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</si>
  <si>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</si>
  <si>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</si>
  <si>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</si>
  <si>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</si>
  <si>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</si>
  <si>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</si>
  <si>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</si>
  <si>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</si>
  <si>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</si>
  <si>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</si>
  <si>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</si>
  <si>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</si>
  <si>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</si>
  <si>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</si>
  <si>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</si>
  <si>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</si>
  <si>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</si>
  <si>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</si>
  <si>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</si>
  <si>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</si>
  <si>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</si>
  <si>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</si>
  <si>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</si>
  <si>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</si>
  <si>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</si>
  <si>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</si>
  <si>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</si>
  <si>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</si>
  <si>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</si>
  <si>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</si>
  <si>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</si>
  <si>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</si>
  <si>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</si>
  <si>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</si>
  <si>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</si>
  <si>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</si>
  <si>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</si>
  <si>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</si>
  <si>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</si>
  <si>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</si>
  <si>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</si>
  <si>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</si>
  <si>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</si>
  <si>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</si>
  <si>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</si>
  <si>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</si>
  <si>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</si>
  <si>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</si>
  <si>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</si>
  <si>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</si>
  <si>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</si>
  <si>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</si>
  <si>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</si>
  <si>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</si>
  <si>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</si>
  <si>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</si>
  <si>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</si>
  <si>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</si>
  <si>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</si>
  <si>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</si>
  <si>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</si>
  <si>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</si>
  <si>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</si>
  <si>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</si>
  <si>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</si>
  <si>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</si>
  <si>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</si>
  <si>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</si>
  <si>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</si>
  <si>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</si>
  <si>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</si>
  <si>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</si>
  <si>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</si>
  <si>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</si>
  <si>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</si>
  <si>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</si>
  <si>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</si>
  <si>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</si>
  <si>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</si>
  <si>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</si>
  <si>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</si>
  <si>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</si>
  <si>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</si>
  <si>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</si>
  <si>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</si>
  <si>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</si>
  <si>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</si>
  <si>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</si>
  <si>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</si>
  <si>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</si>
  <si>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</si>
  <si>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</si>
  <si>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</si>
  <si>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0523</t>
  </si>
  <si>
    <t>0623</t>
  </si>
  <si>
    <t>Tax Invoice /Annexure 1 Data</t>
  </si>
  <si>
    <t>Gross premiums, binder fees and commission includes VAT at 15%</t>
  </si>
  <si>
    <t>In terms of Binding General Ruling 14 this document constitutes a tax invoice, debit note, and credit note as contemplated in sections 20(7)(a) and 21(5)(a) of the VAT 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</si>
</sst>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B38" zoomScale="98" zoomScaleNormal="98" workbookViewId="0">
      <selection activeCell="F20" sqref="F20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1:8" ht="10.5" x14ac:dyDescent="0.25">
      <c r="B2" s="1" t="s">
        <v>2</v>
      </c>
      <c r="E2" s="1"/>
      <c r="G2" s="1"/>
      <c r="H2" s="3"/>
    </row>
    <row r="3" spans="1:8" ht="10.5" x14ac:dyDescent="0.25">
      <c r="B3" s="1" t="s">
        <v>3</v>
      </c>
    </row>
    <row r="4" spans="1:8" ht="10.5" x14ac:dyDescent="0.25">
      <c r="B4" s="1"/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/>
    </row>
    <row r="10" spans="1:8" ht="10.5" x14ac:dyDescent="0.25">
      <c r="C10" s="1" t="s">
        <v>9</v>
      </c>
      <c r="D10" s="5">
        <v>2023</v>
      </c>
      <c r="E10" s="2" t="s">
        <v>154</v>
      </c>
    </row>
    <row r="11" spans="1:8" ht="10.5" x14ac:dyDescent="0.25">
      <c r="C11" s="1" t="s">
        <v>10</v>
      </c>
      <c r="D11" s="7" t="s">
        <v>194</v>
      </c>
      <c r="E11" s="6" t="s">
        <v>155</v>
      </c>
    </row>
    <row r="12" spans="1:8" ht="10.5" x14ac:dyDescent="0.25">
      <c r="C12" s="1" t="s">
        <v>11</v>
      </c>
      <c r="D12" s="7" t="s">
        <v>195</v>
      </c>
      <c r="E12" s="6" t="s">
        <v>156</v>
      </c>
    </row>
    <row r="13" spans="1:8" ht="10.5" x14ac:dyDescent="0.25">
      <c r="C13" s="1" t="s">
        <v>12</v>
      </c>
      <c r="D13" s="15" t="s">
        <v>77</v>
      </c>
      <c r="E13" s="6" t="s">
        <v>78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  <c r="E15" s="6"/>
    </row>
    <row r="16" spans="1:8" x14ac:dyDescent="0.2">
      <c r="A16" s="20"/>
    </row>
    <row r="17" spans="1:12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12" x14ac:dyDescent="0.2">
      <c r="A18" s="20"/>
      <c r="B18" s="9"/>
      <c r="C18" s="9"/>
      <c r="D18" s="9"/>
      <c r="E18" s="9"/>
      <c r="F18" s="9"/>
      <c r="G18" s="9"/>
      <c r="H18" s="9"/>
    </row>
    <row r="19" spans="1:12" ht="10.5" x14ac:dyDescent="0.25">
      <c r="A19" s="20"/>
      <c r="B19" s="25"/>
      <c r="C19" s="25" t="s">
        <v>24</v>
      </c>
      <c r="D19" s="25"/>
      <c r="E19" s="25"/>
      <c r="F19" s="25"/>
      <c r="G19" s="25"/>
      <c r="H19" s="25"/>
    </row>
    <row r="20" spans="1:12" x14ac:dyDescent="0.2">
      <c r="A20" s="2">
        <v>25101</v>
      </c>
      <c r="B20" s="9" t="s">
        <v>25</v>
      </c>
      <c r="C20" s="9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12" x14ac:dyDescent="0.2">
      <c r="A21" s="2">
        <v>25102</v>
      </c>
      <c r="B21" s="9" t="s">
        <v>27</v>
      </c>
      <c r="C21" s="9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12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12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12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12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12" ht="11" x14ac:dyDescent="0.3">
      <c r="A26" s="27">
        <v>25105</v>
      </c>
      <c r="B26" s="9" t="s">
        <v>159</v>
      </c>
      <c r="C26" s="9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  <c r="L26" s="37"/>
    </row>
    <row r="27" spans="1:12" ht="10.5" x14ac:dyDescent="0.25">
      <c r="A27" s="20"/>
      <c r="B27" s="11" t="s">
        <v>33</v>
      </c>
      <c r="C27" s="11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12" ht="10.5" x14ac:dyDescent="0.25">
      <c r="A28" s="20"/>
      <c r="B28" s="25"/>
      <c r="C28" s="25" t="s">
        <v>168</v>
      </c>
      <c r="D28" s="25"/>
      <c r="E28" s="25"/>
      <c r="F28" s="25"/>
      <c r="G28" s="25"/>
      <c r="H28" s="25"/>
    </row>
    <row r="29" spans="1:12" x14ac:dyDescent="0.2">
      <c r="A29" s="2">
        <v>25206</v>
      </c>
      <c r="B29" s="9" t="s">
        <v>35</v>
      </c>
      <c r="C29" s="9" t="s">
        <v>166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12" x14ac:dyDescent="0.2">
      <c r="A30" s="2">
        <v>25207</v>
      </c>
      <c r="B30" s="9" t="s">
        <v>36</v>
      </c>
      <c r="C30" s="9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12" x14ac:dyDescent="0.2">
      <c r="A31" s="2">
        <v>25208</v>
      </c>
      <c r="B31" s="9" t="s">
        <v>37</v>
      </c>
      <c r="C31" s="9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12" x14ac:dyDescent="0.2">
      <c r="A32" s="2">
        <v>25210</v>
      </c>
      <c r="B32" s="9" t="s">
        <v>42</v>
      </c>
      <c r="C32" s="9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12" x14ac:dyDescent="0.2">
      <c r="A33" s="2">
        <v>25211</v>
      </c>
      <c r="B33" s="9" t="s">
        <v>169</v>
      </c>
      <c r="C33" s="9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12" ht="11" x14ac:dyDescent="0.3">
      <c r="A34" s="20"/>
      <c r="B34" s="11" t="s">
        <v>39</v>
      </c>
      <c r="C34" s="11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  <c r="L34" s="37"/>
    </row>
    <row r="35" spans="1:12" ht="10.5" x14ac:dyDescent="0.25">
      <c r="A35" s="20"/>
      <c r="B35" s="25"/>
      <c r="C35" s="25" t="s">
        <v>43</v>
      </c>
      <c r="D35" s="25"/>
      <c r="E35" s="25"/>
      <c r="F35" s="25"/>
      <c r="G35" s="25"/>
      <c r="H35" s="25"/>
    </row>
    <row r="36" spans="1:12" x14ac:dyDescent="0.2">
      <c r="A36" s="2">
        <v>25411</v>
      </c>
      <c r="B36" s="9" t="s">
        <v>44</v>
      </c>
      <c r="C36" s="9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12" x14ac:dyDescent="0.2">
      <c r="A37" s="2">
        <v>25412</v>
      </c>
      <c r="B37" s="9" t="s">
        <v>46</v>
      </c>
      <c r="C37" s="9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12" x14ac:dyDescent="0.2">
      <c r="A38" s="2">
        <v>25413</v>
      </c>
      <c r="B38" s="9" t="s">
        <v>48</v>
      </c>
      <c r="C38" s="9" t="s">
        <v>49</v>
      </c>
      <c r="D38" s="9"/>
      <c r="E38" s="10">
        <v>0</v>
      </c>
      <c r="F38" s="9">
        <f t="shared" si="7"/>
        <v>0</v>
      </c>
      <c r="G38" s="9">
        <f>E38*11.5%</f>
        <v>0</v>
      </c>
      <c r="H38" s="9">
        <f>E38-(F38+G38)</f>
        <v>0</v>
      </c>
    </row>
    <row r="39" spans="1:12" x14ac:dyDescent="0.2">
      <c r="A39" s="2">
        <v>25414</v>
      </c>
      <c r="B39" s="9" t="s">
        <v>188</v>
      </c>
      <c r="C39" s="9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12" ht="10.5" x14ac:dyDescent="0.25">
      <c r="A40" s="20"/>
      <c r="B40" s="25"/>
      <c r="C40" s="25" t="s">
        <v>50</v>
      </c>
      <c r="D40" s="25"/>
      <c r="E40" s="25"/>
      <c r="F40" s="25"/>
      <c r="G40" s="25"/>
      <c r="H40" s="25"/>
    </row>
    <row r="41" spans="1:12" x14ac:dyDescent="0.2">
      <c r="A41" s="2">
        <v>25514</v>
      </c>
      <c r="B41" s="9" t="s">
        <v>44</v>
      </c>
      <c r="C41" s="9" t="s">
        <v>45</v>
      </c>
      <c r="D41" s="9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12" x14ac:dyDescent="0.2">
      <c r="A42" s="2">
        <v>25515</v>
      </c>
      <c r="B42" s="9" t="s">
        <v>46</v>
      </c>
      <c r="C42" s="9" t="s">
        <v>47</v>
      </c>
      <c r="D42" s="9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8" si="11">E42-(F42+G42)</f>
        <v>0</v>
      </c>
    </row>
    <row r="43" spans="1:12" x14ac:dyDescent="0.2">
      <c r="A43" s="2">
        <v>25516</v>
      </c>
      <c r="B43" s="9" t="s">
        <v>48</v>
      </c>
      <c r="C43" s="9" t="s">
        <v>49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12" x14ac:dyDescent="0.2">
      <c r="A44" s="2">
        <v>25517</v>
      </c>
      <c r="B44" s="9" t="s">
        <v>51</v>
      </c>
      <c r="C44" s="9" t="s">
        <v>52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12" x14ac:dyDescent="0.2">
      <c r="A45" s="2">
        <v>25518</v>
      </c>
      <c r="B45" s="9" t="s">
        <v>53</v>
      </c>
      <c r="C45" s="9" t="s">
        <v>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12" x14ac:dyDescent="0.2">
      <c r="A46" s="2">
        <v>25519</v>
      </c>
      <c r="B46" s="9" t="s">
        <v>54</v>
      </c>
      <c r="C46" s="9" t="s">
        <v>55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12" x14ac:dyDescent="0.2">
      <c r="A47" s="2">
        <v>25520</v>
      </c>
      <c r="B47" s="9" t="s">
        <v>56</v>
      </c>
      <c r="C47" s="9" t="s">
        <v>57</v>
      </c>
      <c r="D47" s="9"/>
      <c r="E47" s="10">
        <v>0</v>
      </c>
      <c r="F47" s="9">
        <f t="shared" si="9"/>
        <v>0</v>
      </c>
      <c r="G47" s="9">
        <f>E47*11.5%</f>
        <v>0</v>
      </c>
      <c r="H47" s="9">
        <f t="shared" si="11"/>
        <v>0</v>
      </c>
    </row>
    <row r="48" spans="1:12" s="13" customFormat="1" x14ac:dyDescent="0.2">
      <c r="A48" s="22">
        <v>25521</v>
      </c>
      <c r="B48" s="9" t="s">
        <v>58</v>
      </c>
      <c r="C48" s="12" t="s">
        <v>59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2">
        <v>25522</v>
      </c>
      <c r="B49" s="9" t="s">
        <v>188</v>
      </c>
      <c r="C49" s="12" t="s">
        <v>189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ref="H49" si="12">E49-(F49+G49)</f>
        <v>0</v>
      </c>
    </row>
    <row r="50" spans="1:8" ht="10.5" x14ac:dyDescent="0.25">
      <c r="A50" s="20"/>
      <c r="B50" s="11" t="s">
        <v>60</v>
      </c>
      <c r="C50" s="11" t="s">
        <v>61</v>
      </c>
      <c r="D50" s="11"/>
      <c r="E50" s="11">
        <f t="shared" ref="E50:H50" si="13">SUM(E36:E39,E41:E49)</f>
        <v>0</v>
      </c>
      <c r="F50" s="11">
        <f t="shared" si="13"/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">
        <v>25622</v>
      </c>
      <c r="B51" s="9" t="s">
        <v>62</v>
      </c>
      <c r="C51" s="9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1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9" t="s">
        <v>66</v>
      </c>
      <c r="C53" s="9" t="s">
        <v>67</v>
      </c>
      <c r="D53" s="9"/>
      <c r="E53" s="10">
        <v>0</v>
      </c>
      <c r="F53" s="9">
        <f t="shared" ref="F53" si="14">E53*10.5%</f>
        <v>0</v>
      </c>
      <c r="G53" s="9">
        <f t="shared" ref="G53" si="15">E53*12%</f>
        <v>0</v>
      </c>
      <c r="H53" s="9">
        <f t="shared" ref="H53" si="16">E53-(F53+G53)</f>
        <v>0</v>
      </c>
    </row>
    <row r="54" spans="1:8" ht="10.5" x14ac:dyDescent="0.25">
      <c r="A54" s="20"/>
      <c r="B54" s="11" t="s">
        <v>68</v>
      </c>
      <c r="C54" s="11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9" t="s">
        <v>71</v>
      </c>
      <c r="D55" s="9"/>
      <c r="E55" s="10">
        <v>0</v>
      </c>
      <c r="F55" s="9">
        <f t="shared" ref="F55:F56" si="17">E55*10.5%</f>
        <v>0</v>
      </c>
      <c r="G55" s="9">
        <f t="shared" ref="G55:G56" si="18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9" t="s">
        <v>72</v>
      </c>
      <c r="D56" s="9"/>
      <c r="E56" s="10">
        <v>0</v>
      </c>
      <c r="F56" s="9">
        <f t="shared" si="17"/>
        <v>0</v>
      </c>
      <c r="G56" s="9">
        <f t="shared" si="18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1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14" t="s">
        <v>75</v>
      </c>
      <c r="C58" s="14" t="s">
        <v>76</v>
      </c>
      <c r="D58" s="14"/>
      <c r="E58" s="14">
        <f t="shared" ref="E58:H58" si="19">SUM(E27,E34,E50,E52,E54,E57)</f>
        <v>0</v>
      </c>
      <c r="F58" s="14">
        <f t="shared" si="19"/>
        <v>0</v>
      </c>
      <c r="G58" s="14">
        <f t="shared" si="19"/>
        <v>0</v>
      </c>
      <c r="H58" s="14">
        <f t="shared" si="19"/>
        <v>0</v>
      </c>
    </row>
    <row r="60" spans="1:8" x14ac:dyDescent="0.2">
      <c r="B60" s="2" t="s">
        <v>198</v>
      </c>
    </row>
    <row r="61" spans="1:8" x14ac:dyDescent="0.2">
      <c r="B61" s="2" t="s">
        <v>197</v>
      </c>
    </row>
    <row r="62" spans="1:8" x14ac:dyDescent="0.2">
      <c r="G62" s="2" t="s">
        <v>82</v>
      </c>
      <c r="H62" s="17">
        <f>H58+MONTHLY!H58+ANNUAL_Adjustments!H87+MONTHLY_Adjustments!H87</f>
        <v>0</v>
      </c>
    </row>
    <row r="63" spans="1:8" x14ac:dyDescent="0.2">
      <c r="G63" s="2" t="s">
        <v>83</v>
      </c>
      <c r="H63" s="17">
        <f>H62-H64</f>
        <v>0</v>
      </c>
    </row>
    <row r="64" spans="1:8" x14ac:dyDescent="0.2">
      <c r="G64" s="2" t="s">
        <v>84</v>
      </c>
      <c r="H64" s="17">
        <f>H67</f>
        <v>0</v>
      </c>
    </row>
    <row r="65" spans="7:8" x14ac:dyDescent="0.2">
      <c r="G65" s="2" t="s">
        <v>85</v>
      </c>
      <c r="H65" s="17">
        <f>F67</f>
        <v>0</v>
      </c>
    </row>
  </sheetData>
  <sheetProtection algorithmName="SHA-512" hashValue="yp9HpXVSL1YW9g2snpyaFcCNbA+0wkVj5grrP9bwfStz/RDiGcj5CSViWDxPDVtdJAPyVCrZEd9by0Rk8g8ilA==" saltValue="Q2im3hA99vBEIirh6hT/HQ==" spinCount="100000" sheet="1" objects="1" scenarios="1"/>
  <pageMargins left="0.7" right="0.7" top="0.75" bottom="0.75" header="0.3" footer="0.3"/>
  <pageSetup orientation="portrait" r:id="rId1"/>
  <ignoredErrors>
    <ignoredError sqref="F52:H52 F50 H50 H51 F54:H54 H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topLeftCell="B52" workbookViewId="0">
      <selection activeCell="F20" sqref="F20:H58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1:8" ht="10.5" x14ac:dyDescent="0.25">
      <c r="B2" s="1" t="s">
        <v>2</v>
      </c>
    </row>
    <row r="3" spans="1:8" ht="10.5" x14ac:dyDescent="0.25">
      <c r="B3" s="1" t="s">
        <v>3</v>
      </c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/>
    </row>
    <row r="10" spans="1:8" ht="10.5" x14ac:dyDescent="0.25">
      <c r="C10" s="1" t="s">
        <v>9</v>
      </c>
      <c r="D10" s="5">
        <v>2023</v>
      </c>
      <c r="E10" s="2" t="s">
        <v>154</v>
      </c>
    </row>
    <row r="11" spans="1:8" ht="10.5" x14ac:dyDescent="0.25">
      <c r="C11" s="1" t="s">
        <v>10</v>
      </c>
      <c r="D11" s="7" t="s">
        <v>194</v>
      </c>
      <c r="E11" s="6" t="s">
        <v>155</v>
      </c>
    </row>
    <row r="12" spans="1:8" ht="10.5" x14ac:dyDescent="0.25">
      <c r="C12" s="1" t="s">
        <v>11</v>
      </c>
      <c r="D12" s="7" t="s">
        <v>195</v>
      </c>
      <c r="E12" s="6" t="s">
        <v>156</v>
      </c>
    </row>
    <row r="13" spans="1:8" ht="10.5" x14ac:dyDescent="0.25">
      <c r="C13" s="1" t="s">
        <v>12</v>
      </c>
      <c r="D13" s="4" t="s">
        <v>13</v>
      </c>
      <c r="E13" s="6" t="s">
        <v>14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</row>
    <row r="16" spans="1:8" x14ac:dyDescent="0.2">
      <c r="A16" s="20"/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4"/>
      <c r="C19" s="25" t="s">
        <v>24</v>
      </c>
      <c r="D19" s="24"/>
      <c r="E19" s="25"/>
      <c r="F19" s="25"/>
      <c r="G19" s="25"/>
      <c r="H19" s="25"/>
    </row>
    <row r="20" spans="1:8" x14ac:dyDescent="0.2">
      <c r="A20" s="2">
        <v>25101</v>
      </c>
      <c r="B20" s="9" t="s">
        <v>25</v>
      </c>
      <c r="C20" s="12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8" x14ac:dyDescent="0.2">
      <c r="A21" s="2">
        <v>25102</v>
      </c>
      <c r="B21" s="9" t="s">
        <v>27</v>
      </c>
      <c r="C21" s="12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8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8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8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8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8" x14ac:dyDescent="0.2">
      <c r="A26" s="27">
        <v>25105</v>
      </c>
      <c r="B26" s="9" t="s">
        <v>159</v>
      </c>
      <c r="C26" s="12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</row>
    <row r="27" spans="1:8" ht="10.5" x14ac:dyDescent="0.25">
      <c r="A27" s="20"/>
      <c r="B27" s="11" t="s">
        <v>33</v>
      </c>
      <c r="C27" s="18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8" ht="10.5" x14ac:dyDescent="0.25">
      <c r="A28" s="20"/>
      <c r="B28" s="24"/>
      <c r="C28" s="26" t="s">
        <v>168</v>
      </c>
      <c r="D28" s="24"/>
      <c r="E28" s="25"/>
      <c r="F28" s="25"/>
      <c r="G28" s="25"/>
      <c r="H28" s="25"/>
    </row>
    <row r="29" spans="1:8" x14ac:dyDescent="0.2">
      <c r="A29" s="2">
        <v>25206</v>
      </c>
      <c r="B29" s="9" t="s">
        <v>35</v>
      </c>
      <c r="C29" s="12" t="s">
        <v>171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8" x14ac:dyDescent="0.2">
      <c r="A30" s="2">
        <v>25207</v>
      </c>
      <c r="B30" s="9" t="s">
        <v>36</v>
      </c>
      <c r="C30" s="12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8" x14ac:dyDescent="0.2">
      <c r="A31" s="2">
        <v>25208</v>
      </c>
      <c r="B31" s="9" t="s">
        <v>37</v>
      </c>
      <c r="C31" s="12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8" x14ac:dyDescent="0.2">
      <c r="A32" s="2">
        <v>25210</v>
      </c>
      <c r="B32" s="9" t="s">
        <v>42</v>
      </c>
      <c r="C32" s="12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8" x14ac:dyDescent="0.2">
      <c r="A33" s="2">
        <v>25211</v>
      </c>
      <c r="B33" s="9" t="s">
        <v>169</v>
      </c>
      <c r="C33" s="12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ht="10.5" x14ac:dyDescent="0.25">
      <c r="A34" s="20"/>
      <c r="B34" s="11" t="s">
        <v>39</v>
      </c>
      <c r="C34" s="18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</row>
    <row r="35" spans="1:8" ht="10.5" x14ac:dyDescent="0.25">
      <c r="A35" s="20"/>
      <c r="B35" s="24"/>
      <c r="C35" s="26" t="s">
        <v>43</v>
      </c>
      <c r="D35" s="24"/>
      <c r="E35" s="25"/>
      <c r="F35" s="25"/>
      <c r="G35" s="25"/>
      <c r="H35" s="25"/>
    </row>
    <row r="36" spans="1:8" x14ac:dyDescent="0.2">
      <c r="A36" s="2">
        <v>25411</v>
      </c>
      <c r="B36" s="9" t="s">
        <v>44</v>
      </c>
      <c r="C36" s="12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8" x14ac:dyDescent="0.2">
      <c r="A37" s="2">
        <v>25412</v>
      </c>
      <c r="B37" s="9" t="s">
        <v>46</v>
      </c>
      <c r="C37" s="12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8" x14ac:dyDescent="0.2">
      <c r="A38" s="2">
        <v>25413</v>
      </c>
      <c r="B38" s="9" t="s">
        <v>48</v>
      </c>
      <c r="C38" s="12" t="s">
        <v>49</v>
      </c>
      <c r="D38" s="9"/>
      <c r="E38" s="10">
        <v>0</v>
      </c>
      <c r="F38" s="9">
        <f t="shared" si="7"/>
        <v>0</v>
      </c>
      <c r="G38" s="9">
        <f t="shared" si="8"/>
        <v>0</v>
      </c>
      <c r="H38" s="9">
        <f>E38-(F38+G38)</f>
        <v>0</v>
      </c>
    </row>
    <row r="39" spans="1:8" x14ac:dyDescent="0.2">
      <c r="A39" s="2">
        <v>25414</v>
      </c>
      <c r="B39" s="9" t="s">
        <v>188</v>
      </c>
      <c r="C39" s="12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8" ht="10.5" x14ac:dyDescent="0.25">
      <c r="A40" s="20"/>
      <c r="B40" s="24"/>
      <c r="C40" s="26" t="s">
        <v>50</v>
      </c>
      <c r="D40" s="24"/>
      <c r="E40" s="25"/>
      <c r="F40" s="25"/>
      <c r="G40" s="25"/>
      <c r="H40" s="25"/>
    </row>
    <row r="41" spans="1:8" x14ac:dyDescent="0.2">
      <c r="A41" s="2">
        <v>25514</v>
      </c>
      <c r="B41" s="28" t="s">
        <v>44</v>
      </c>
      <c r="C41" s="28" t="s">
        <v>45</v>
      </c>
      <c r="D41" s="28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8" x14ac:dyDescent="0.2">
      <c r="A42" s="2">
        <v>25515</v>
      </c>
      <c r="B42" s="28" t="s">
        <v>46</v>
      </c>
      <c r="C42" s="28" t="s">
        <v>47</v>
      </c>
      <c r="D42" s="28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9" si="11">E42-(F42+G42)</f>
        <v>0</v>
      </c>
    </row>
    <row r="43" spans="1:8" x14ac:dyDescent="0.2">
      <c r="A43" s="2">
        <v>25516</v>
      </c>
      <c r="B43" s="28" t="s">
        <v>48</v>
      </c>
      <c r="C43" s="29" t="s">
        <v>49</v>
      </c>
      <c r="D43" s="28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">
        <v>25517</v>
      </c>
      <c r="B44" s="28" t="s">
        <v>51</v>
      </c>
      <c r="C44" s="28" t="s">
        <v>52</v>
      </c>
      <c r="D44" s="28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">
        <v>25518</v>
      </c>
      <c r="B45" s="28" t="s">
        <v>53</v>
      </c>
      <c r="C45" s="29" t="s">
        <v>81</v>
      </c>
      <c r="D45" s="28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">
        <v>25519</v>
      </c>
      <c r="B46" s="28" t="s">
        <v>54</v>
      </c>
      <c r="C46" s="29" t="s">
        <v>55</v>
      </c>
      <c r="D46" s="28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">
        <v>25520</v>
      </c>
      <c r="B47" s="28" t="s">
        <v>56</v>
      </c>
      <c r="C47" s="29" t="s">
        <v>57</v>
      </c>
      <c r="D47" s="28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s="13" customFormat="1" x14ac:dyDescent="0.2">
      <c r="A48" s="22">
        <v>25521</v>
      </c>
      <c r="B48" s="28" t="s">
        <v>58</v>
      </c>
      <c r="C48" s="29" t="s">
        <v>59</v>
      </c>
      <c r="D48" s="28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">
        <v>25522</v>
      </c>
      <c r="B49" s="28" t="s">
        <v>188</v>
      </c>
      <c r="C49" s="29" t="s">
        <v>189</v>
      </c>
      <c r="D49" s="28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A50" s="20"/>
      <c r="B50" s="11" t="s">
        <v>60</v>
      </c>
      <c r="C50" s="18" t="s">
        <v>61</v>
      </c>
      <c r="D50" s="11"/>
      <c r="E50" s="11">
        <f t="shared" ref="E50:H50" si="12">SUM(E36:E39,E41:E49)</f>
        <v>0</v>
      </c>
      <c r="F50" s="11">
        <f t="shared" si="12"/>
        <v>0</v>
      </c>
      <c r="G50" s="11">
        <f t="shared" si="12"/>
        <v>0</v>
      </c>
      <c r="H50" s="11">
        <f t="shared" si="12"/>
        <v>0</v>
      </c>
    </row>
    <row r="51" spans="1:8" x14ac:dyDescent="0.2">
      <c r="A51" s="2">
        <v>25622</v>
      </c>
      <c r="B51" s="9" t="s">
        <v>62</v>
      </c>
      <c r="C51" s="12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8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28" t="s">
        <v>66</v>
      </c>
      <c r="C53" s="29" t="s">
        <v>67</v>
      </c>
      <c r="D53" s="28"/>
      <c r="E53" s="10">
        <v>0</v>
      </c>
      <c r="F53" s="9">
        <f>E53*10.5%</f>
        <v>0</v>
      </c>
      <c r="G53" s="9">
        <f>E53*12%</f>
        <v>0</v>
      </c>
      <c r="H53" s="9">
        <f>E53-(F53+G53)</f>
        <v>0</v>
      </c>
    </row>
    <row r="54" spans="1:8" ht="10.5" x14ac:dyDescent="0.25">
      <c r="A54" s="20"/>
      <c r="B54" s="11" t="s">
        <v>68</v>
      </c>
      <c r="C54" s="18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12" t="s">
        <v>71</v>
      </c>
      <c r="D55" s="9"/>
      <c r="E55" s="10">
        <v>0</v>
      </c>
      <c r="F55" s="9">
        <f t="shared" ref="F55:F56" si="13">E55*10.5%</f>
        <v>0</v>
      </c>
      <c r="G55" s="9">
        <f t="shared" ref="G55:G56" si="14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12" t="s">
        <v>72</v>
      </c>
      <c r="D56" s="9"/>
      <c r="E56" s="10">
        <v>0</v>
      </c>
      <c r="F56" s="9">
        <f t="shared" si="13"/>
        <v>0</v>
      </c>
      <c r="G56" s="9">
        <f t="shared" si="14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8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30" t="s">
        <v>75</v>
      </c>
      <c r="C58" s="31" t="s">
        <v>76</v>
      </c>
      <c r="D58" s="30"/>
      <c r="E58" s="14">
        <f t="shared" ref="E58:H58" si="15">SUM(E27,E34,E50,E52,E54,E57)</f>
        <v>0</v>
      </c>
      <c r="F58" s="14">
        <f t="shared" si="15"/>
        <v>0</v>
      </c>
      <c r="G58" s="14">
        <f t="shared" si="15"/>
        <v>0</v>
      </c>
      <c r="H58" s="14">
        <f t="shared" si="15"/>
        <v>0</v>
      </c>
    </row>
    <row r="59" spans="1:8" ht="10.5" x14ac:dyDescent="0.25">
      <c r="B59" s="35"/>
      <c r="C59" s="36"/>
      <c r="D59" s="35"/>
      <c r="E59" s="35"/>
      <c r="F59" s="35"/>
      <c r="G59" s="35"/>
      <c r="H59" s="35"/>
    </row>
    <row r="60" spans="1:8" ht="12" x14ac:dyDescent="0.2">
      <c r="B60" s="2" t="s">
        <v>198</v>
      </c>
      <c r="C60" s="38"/>
      <c r="D60" s="38"/>
      <c r="E60" s="38"/>
      <c r="F60" s="38"/>
      <c r="G60" s="38"/>
      <c r="H60" s="38"/>
    </row>
    <row r="61" spans="1:8" x14ac:dyDescent="0.2">
      <c r="B61" s="2" t="s">
        <v>197</v>
      </c>
      <c r="C61" s="33"/>
      <c r="D61" s="32"/>
      <c r="E61" s="34"/>
      <c r="F61" s="32"/>
      <c r="G61" s="32"/>
      <c r="H61" s="32"/>
    </row>
    <row r="62" spans="1:8" x14ac:dyDescent="0.2">
      <c r="B62" s="32"/>
      <c r="C62" s="33"/>
      <c r="D62" s="32"/>
      <c r="E62" s="34"/>
      <c r="F62" s="32"/>
      <c r="G62" s="32"/>
      <c r="H62" s="32"/>
    </row>
    <row r="63" spans="1:8" x14ac:dyDescent="0.2">
      <c r="B63" s="32"/>
      <c r="C63" s="33"/>
      <c r="D63" s="32"/>
      <c r="E63" s="34"/>
      <c r="F63" s="32"/>
      <c r="G63" s="32"/>
      <c r="H63" s="32"/>
    </row>
    <row r="64" spans="1:8" x14ac:dyDescent="0.2">
      <c r="B64" s="32"/>
      <c r="C64" s="33"/>
      <c r="D64" s="32"/>
      <c r="E64" s="34"/>
      <c r="F64" s="32"/>
      <c r="G64" s="32"/>
      <c r="H64" s="32"/>
    </row>
    <row r="65" spans="2:8" x14ac:dyDescent="0.2">
      <c r="B65" s="32"/>
      <c r="C65" s="33"/>
      <c r="D65" s="32"/>
      <c r="E65" s="34"/>
      <c r="F65" s="32"/>
      <c r="G65" s="32"/>
      <c r="H65" s="32"/>
    </row>
    <row r="66" spans="2:8" x14ac:dyDescent="0.2">
      <c r="B66" s="32"/>
      <c r="C66" s="33"/>
      <c r="D66" s="32"/>
      <c r="E66" s="34"/>
      <c r="F66" s="32"/>
      <c r="G66" s="32"/>
      <c r="H66" s="32"/>
    </row>
    <row r="67" spans="2:8" x14ac:dyDescent="0.2">
      <c r="B67" s="32"/>
      <c r="C67" s="33"/>
      <c r="D67" s="32"/>
      <c r="E67" s="34"/>
      <c r="F67" s="32"/>
      <c r="G67" s="32"/>
      <c r="H67" s="32"/>
    </row>
    <row r="68" spans="2:8" x14ac:dyDescent="0.2">
      <c r="B68" s="32"/>
      <c r="C68" s="33"/>
      <c r="D68" s="32"/>
      <c r="E68" s="34"/>
      <c r="F68" s="32"/>
      <c r="G68" s="32"/>
      <c r="H68" s="32"/>
    </row>
    <row r="69" spans="2:8" x14ac:dyDescent="0.2">
      <c r="B69" s="32"/>
      <c r="C69" s="33"/>
      <c r="D69" s="32"/>
      <c r="E69" s="34"/>
      <c r="F69" s="32"/>
      <c r="G69" s="32"/>
      <c r="H69" s="32"/>
    </row>
    <row r="70" spans="2:8" x14ac:dyDescent="0.2">
      <c r="B70" s="32"/>
      <c r="C70" s="33"/>
      <c r="D70" s="32"/>
      <c r="E70" s="34"/>
      <c r="F70" s="32"/>
      <c r="G70" s="32"/>
      <c r="H70" s="32"/>
    </row>
    <row r="71" spans="2:8" ht="10.5" x14ac:dyDescent="0.25">
      <c r="B71" s="35"/>
      <c r="C71" s="36"/>
      <c r="D71" s="35"/>
      <c r="E71" s="35"/>
      <c r="F71" s="35"/>
      <c r="G71" s="35"/>
      <c r="H71" s="35"/>
    </row>
    <row r="72" spans="2:8" x14ac:dyDescent="0.2">
      <c r="B72" s="32"/>
      <c r="C72" s="33"/>
      <c r="D72" s="32"/>
      <c r="E72" s="34"/>
      <c r="F72" s="32"/>
      <c r="G72" s="32"/>
      <c r="H72" s="32"/>
    </row>
    <row r="73" spans="2:8" x14ac:dyDescent="0.2">
      <c r="B73" s="32"/>
      <c r="C73" s="33"/>
      <c r="D73" s="32"/>
      <c r="E73" s="34"/>
      <c r="F73" s="32"/>
      <c r="G73" s="32"/>
      <c r="H73" s="32"/>
    </row>
    <row r="74" spans="2:8" ht="10.5" x14ac:dyDescent="0.25">
      <c r="B74" s="35"/>
      <c r="C74" s="36"/>
      <c r="D74" s="35"/>
      <c r="E74" s="35"/>
      <c r="F74" s="35"/>
      <c r="G74" s="35"/>
      <c r="H74" s="35"/>
    </row>
    <row r="75" spans="2:8" x14ac:dyDescent="0.2">
      <c r="B75" s="32"/>
      <c r="C75" s="33"/>
      <c r="D75" s="32"/>
      <c r="E75" s="34"/>
      <c r="F75" s="32"/>
      <c r="G75" s="32"/>
      <c r="H75" s="32"/>
    </row>
    <row r="76" spans="2:8" x14ac:dyDescent="0.2">
      <c r="B76" s="32"/>
      <c r="C76" s="33"/>
      <c r="D76" s="32"/>
      <c r="E76" s="34"/>
      <c r="F76" s="32"/>
      <c r="G76" s="32"/>
      <c r="H76" s="32"/>
    </row>
    <row r="77" spans="2:8" ht="10.5" x14ac:dyDescent="0.25">
      <c r="B77" s="35"/>
      <c r="C77" s="36"/>
      <c r="D77" s="35"/>
      <c r="E77" s="35"/>
      <c r="F77" s="35"/>
      <c r="G77" s="35"/>
      <c r="H77" s="35"/>
    </row>
    <row r="78" spans="2:8" x14ac:dyDescent="0.2">
      <c r="B78" s="32"/>
      <c r="C78" s="33"/>
      <c r="D78" s="32"/>
      <c r="E78" s="34"/>
      <c r="F78" s="32"/>
      <c r="G78" s="32"/>
      <c r="H78" s="32"/>
    </row>
    <row r="79" spans="2:8" x14ac:dyDescent="0.2">
      <c r="B79" s="32"/>
      <c r="C79" s="33"/>
      <c r="D79" s="32"/>
      <c r="E79" s="34"/>
      <c r="F79" s="32"/>
      <c r="G79" s="32"/>
      <c r="H79" s="32"/>
    </row>
    <row r="80" spans="2:8" x14ac:dyDescent="0.2">
      <c r="B80" s="32"/>
      <c r="C80" s="33"/>
      <c r="D80" s="32"/>
      <c r="E80" s="34"/>
      <c r="F80" s="32"/>
      <c r="G80" s="32"/>
      <c r="H80" s="32"/>
    </row>
    <row r="81" spans="2:8" x14ac:dyDescent="0.2">
      <c r="B81" s="32"/>
      <c r="C81" s="33"/>
      <c r="D81" s="32"/>
      <c r="E81" s="34"/>
      <c r="F81" s="32"/>
      <c r="G81" s="32"/>
      <c r="H81" s="32"/>
    </row>
    <row r="82" spans="2:8" ht="10.5" x14ac:dyDescent="0.25">
      <c r="B82" s="35"/>
      <c r="C82" s="36"/>
      <c r="D82" s="35"/>
      <c r="E82" s="35"/>
      <c r="F82" s="35"/>
      <c r="G82" s="35"/>
      <c r="H82" s="35"/>
    </row>
    <row r="83" spans="2:8" ht="10.5" x14ac:dyDescent="0.25">
      <c r="B83" s="35"/>
      <c r="C83" s="36"/>
      <c r="D83" s="35"/>
      <c r="E83" s="35"/>
      <c r="F83" s="35"/>
      <c r="G83" s="35"/>
      <c r="H83" s="35"/>
    </row>
  </sheetData>
  <sheetProtection algorithmName="SHA-512" hashValue="AJ6qHcG0oIba5OjJsoNWvcVD028I/sWpAU8ZyLIJnrY15T5KlHFL6y/E361C4iufYfz7SrIfUpMFFjrMB3Pmbg==" saltValue="mEXdo/Z2B3JzrkShKX86a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topLeftCell="B70" workbookViewId="0">
      <selection activeCell="F76" sqref="F76:F77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/>
    </row>
    <row r="10" spans="2:8" ht="10.5" x14ac:dyDescent="0.25">
      <c r="C10" s="1" t="s">
        <v>9</v>
      </c>
      <c r="D10" s="5">
        <v>2023</v>
      </c>
      <c r="E10" s="2" t="s">
        <v>154</v>
      </c>
    </row>
    <row r="11" spans="2:8" ht="10.5" x14ac:dyDescent="0.25">
      <c r="C11" s="1" t="s">
        <v>10</v>
      </c>
      <c r="D11" s="7" t="s">
        <v>194</v>
      </c>
      <c r="E11" s="6" t="s">
        <v>155</v>
      </c>
    </row>
    <row r="12" spans="2:8" ht="10.5" x14ac:dyDescent="0.25">
      <c r="C12" s="1" t="s">
        <v>11</v>
      </c>
      <c r="D12" s="7" t="s">
        <v>195</v>
      </c>
      <c r="E12" s="6" t="s">
        <v>156</v>
      </c>
    </row>
    <row r="13" spans="2:8" ht="10.5" x14ac:dyDescent="0.25">
      <c r="C13" s="1" t="s">
        <v>12</v>
      </c>
      <c r="D13" s="4" t="s">
        <v>77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ref="H26:H29" si="3">E26-(F26+G26)</f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3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>E28*10.5%</f>
        <v>0</v>
      </c>
      <c r="G28" s="9">
        <f t="shared" si="2"/>
        <v>0</v>
      </c>
      <c r="H28" s="9">
        <f t="shared" si="3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3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4">E36*10.5%</f>
        <v>0</v>
      </c>
      <c r="G36" s="9">
        <f t="shared" ref="G36:G45" si="5">E36*12%</f>
        <v>0</v>
      </c>
      <c r="H36" s="9">
        <f t="shared" ref="H36:H41" si="6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4"/>
        <v>0</v>
      </c>
      <c r="G37" s="9">
        <f t="shared" si="5"/>
        <v>0</v>
      </c>
      <c r="H37" s="9">
        <f t="shared" si="6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4"/>
        <v>0</v>
      </c>
      <c r="G38" s="9">
        <f t="shared" si="5"/>
        <v>0</v>
      </c>
      <c r="H38" s="9">
        <f t="shared" si="6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4"/>
        <v>0</v>
      </c>
      <c r="G39" s="9">
        <f t="shared" si="5"/>
        <v>0</v>
      </c>
      <c r="H39" s="9">
        <f t="shared" si="6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4"/>
        <v>0</v>
      </c>
      <c r="G40" s="9">
        <f t="shared" si="5"/>
        <v>0</v>
      </c>
      <c r="H40" s="9">
        <f t="shared" si="6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4"/>
        <v>0</v>
      </c>
      <c r="G41" s="9">
        <f t="shared" si="5"/>
        <v>0</v>
      </c>
      <c r="H41" s="9">
        <f t="shared" si="6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4"/>
        <v>0</v>
      </c>
      <c r="G42" s="9">
        <f t="shared" si="5"/>
        <v>0</v>
      </c>
      <c r="H42" s="9">
        <f t="shared" ref="H42:H45" si="7">E42-(F42+G42)</f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4"/>
        <v>0</v>
      </c>
      <c r="G43" s="9">
        <f t="shared" si="5"/>
        <v>0</v>
      </c>
      <c r="H43" s="9">
        <f t="shared" si="7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4"/>
        <v>0</v>
      </c>
      <c r="G44" s="9">
        <f t="shared" si="5"/>
        <v>0</v>
      </c>
      <c r="H44" s="9">
        <f t="shared" si="7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4"/>
        <v>0</v>
      </c>
      <c r="G45" s="9">
        <f t="shared" si="5"/>
        <v>0</v>
      </c>
      <c r="H45" s="9">
        <f t="shared" si="7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8">SUM(E36:E45)</f>
        <v>0</v>
      </c>
      <c r="F46" s="11">
        <f t="shared" si="8"/>
        <v>0</v>
      </c>
      <c r="G46" s="11">
        <f t="shared" si="8"/>
        <v>0</v>
      </c>
      <c r="H46" s="11">
        <f t="shared" si="8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9">E48*10.5%</f>
        <v>0</v>
      </c>
      <c r="G48" s="9">
        <f>E48*11.5%</f>
        <v>0</v>
      </c>
      <c r="H48" s="9">
        <f t="shared" ref="H48:H53" si="10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9"/>
        <v>0</v>
      </c>
      <c r="G49" s="9">
        <f t="shared" ref="G49:G55" si="11">E49*11.5%</f>
        <v>0</v>
      </c>
      <c r="H49" s="9">
        <f t="shared" si="10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9"/>
        <v>0</v>
      </c>
      <c r="G50" s="9">
        <f t="shared" si="11"/>
        <v>0</v>
      </c>
      <c r="H50" s="9">
        <f t="shared" si="10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9"/>
        <v>0</v>
      </c>
      <c r="G51" s="9">
        <f t="shared" si="11"/>
        <v>0</v>
      </c>
      <c r="H51" s="9">
        <f t="shared" si="10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9"/>
        <v>0</v>
      </c>
      <c r="G52" s="9">
        <f t="shared" si="11"/>
        <v>0</v>
      </c>
      <c r="H52" s="9">
        <f t="shared" si="10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9"/>
        <v>0</v>
      </c>
      <c r="G53" s="9">
        <f t="shared" si="11"/>
        <v>0</v>
      </c>
      <c r="H53" s="9">
        <f t="shared" si="10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9"/>
        <v>0</v>
      </c>
      <c r="G54" s="9">
        <f t="shared" si="11"/>
        <v>0</v>
      </c>
      <c r="H54" s="9">
        <f t="shared" ref="H54:H55" si="12">E54-(F54+G54)</f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9"/>
        <v>0</v>
      </c>
      <c r="G55" s="9">
        <f t="shared" si="11"/>
        <v>0</v>
      </c>
      <c r="H55" s="9">
        <f t="shared" si="12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3">E57*10.5%</f>
        <v>0</v>
      </c>
      <c r="G57" s="9">
        <f t="shared" ref="G57:G74" si="14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3"/>
        <v>0</v>
      </c>
      <c r="G58" s="9">
        <f t="shared" si="14"/>
        <v>0</v>
      </c>
      <c r="H58" s="9">
        <f t="shared" ref="H58:H71" si="15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3"/>
        <v>0</v>
      </c>
      <c r="G59" s="9">
        <f t="shared" si="14"/>
        <v>0</v>
      </c>
      <c r="H59" s="9">
        <f t="shared" si="15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3"/>
        <v>0</v>
      </c>
      <c r="G60" s="9">
        <f t="shared" si="14"/>
        <v>0</v>
      </c>
      <c r="H60" s="9">
        <f t="shared" si="15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3"/>
        <v>0</v>
      </c>
      <c r="G61" s="9">
        <f t="shared" si="14"/>
        <v>0</v>
      </c>
      <c r="H61" s="9">
        <f t="shared" si="15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3"/>
        <v>0</v>
      </c>
      <c r="G62" s="9">
        <f t="shared" si="14"/>
        <v>0</v>
      </c>
      <c r="H62" s="9">
        <f t="shared" si="15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3"/>
        <v>0</v>
      </c>
      <c r="G63" s="9">
        <f t="shared" si="14"/>
        <v>0</v>
      </c>
      <c r="H63" s="9">
        <f t="shared" si="15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3"/>
        <v>0</v>
      </c>
      <c r="G64" s="9">
        <f t="shared" si="14"/>
        <v>0</v>
      </c>
      <c r="H64" s="9">
        <f t="shared" si="15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3"/>
        <v>0</v>
      </c>
      <c r="G65" s="9">
        <f t="shared" si="14"/>
        <v>0</v>
      </c>
      <c r="H65" s="9">
        <f t="shared" si="15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3"/>
        <v>0</v>
      </c>
      <c r="G66" s="9">
        <f t="shared" si="14"/>
        <v>0</v>
      </c>
      <c r="H66" s="9">
        <f t="shared" si="15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3"/>
        <v>0</v>
      </c>
      <c r="G67" s="9">
        <f t="shared" si="14"/>
        <v>0</v>
      </c>
      <c r="H67" s="9">
        <f t="shared" si="15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3"/>
        <v>0</v>
      </c>
      <c r="G68" s="9">
        <f t="shared" si="14"/>
        <v>0</v>
      </c>
      <c r="H68" s="9">
        <f t="shared" si="15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3"/>
        <v>0</v>
      </c>
      <c r="G69" s="9">
        <f t="shared" si="14"/>
        <v>0</v>
      </c>
      <c r="H69" s="9">
        <f t="shared" si="15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3"/>
        <v>0</v>
      </c>
      <c r="G70" s="9">
        <f t="shared" si="14"/>
        <v>0</v>
      </c>
      <c r="H70" s="9">
        <f t="shared" si="15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3"/>
        <v>0</v>
      </c>
      <c r="G71" s="9">
        <f t="shared" si="14"/>
        <v>0</v>
      </c>
      <c r="H71" s="9">
        <f t="shared" si="15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3"/>
        <v>0</v>
      </c>
      <c r="G72" s="9">
        <f t="shared" si="14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3"/>
        <v>0</v>
      </c>
      <c r="G73" s="9">
        <f t="shared" si="14"/>
        <v>0</v>
      </c>
      <c r="H73" s="9">
        <f t="shared" ref="H73:H74" si="16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3"/>
        <v>0</v>
      </c>
      <c r="G74" s="9">
        <f t="shared" si="14"/>
        <v>0</v>
      </c>
      <c r="H74" s="9">
        <f t="shared" si="16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7">SUM(E48:E55,E57:E74)</f>
        <v>0</v>
      </c>
      <c r="F75" s="11">
        <f t="shared" si="17"/>
        <v>0</v>
      </c>
      <c r="G75" s="11">
        <f t="shared" si="17"/>
        <v>0</v>
      </c>
      <c r="H75" s="11">
        <f t="shared" si="17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8">E76*10.5%</f>
        <v>0</v>
      </c>
      <c r="G76" s="9">
        <f t="shared" ref="G76:G77" si="19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8"/>
        <v>0</v>
      </c>
      <c r="G77" s="9">
        <f t="shared" si="19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20">E79*10.5%</f>
        <v>0</v>
      </c>
      <c r="G79" s="9">
        <f t="shared" ref="G79:G80" si="21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20"/>
        <v>0</v>
      </c>
      <c r="G80" s="9">
        <f t="shared" si="21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22">E82*10.5%</f>
        <v>0</v>
      </c>
      <c r="G82" s="9">
        <f t="shared" ref="G82:G85" si="23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22"/>
        <v>0</v>
      </c>
      <c r="G83" s="9">
        <f t="shared" si="23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22"/>
        <v>0</v>
      </c>
      <c r="G84" s="9">
        <f t="shared" si="23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22"/>
        <v>0</v>
      </c>
      <c r="G85" s="9">
        <f t="shared" si="23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198</v>
      </c>
      <c r="C89" s="38"/>
      <c r="D89" s="38"/>
      <c r="E89" s="38"/>
      <c r="F89" s="38"/>
      <c r="G89" s="38"/>
      <c r="H89" s="38"/>
    </row>
    <row r="90" spans="1:8" x14ac:dyDescent="0.2">
      <c r="B90" s="2" t="s">
        <v>197</v>
      </c>
    </row>
  </sheetData>
  <sheetProtection algorithmName="SHA-512" hashValue="YqmDEoqSrEMEysXerjebwhgXmP1PTQzzV+M7zORre23qbncFrlHG4/8JkJVQTdH9MMg8TUNo8L/DLOW4pa/D2w==" saltValue="dyG2SVceaVZ745FYPrpMTw==" spinCount="100000" sheet="1" objects="1" scenarios="1"/>
  <pageMargins left="0.7" right="0.7" top="0.75" bottom="0.75" header="0.3" footer="0.3"/>
  <pageSetup orientation="portrait" r:id="rId1"/>
  <ignoredErrors>
    <ignoredError sqref="F78:H78 F75 H75 H76:H77 F81:H81 H79:H80 H8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topLeftCell="B61" workbookViewId="0">
      <selection activeCell="F71" sqref="F71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196</v>
      </c>
      <c r="G1" s="1" t="s">
        <v>1</v>
      </c>
      <c r="H1" s="3">
        <v>45017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/>
    </row>
    <row r="10" spans="2:8" ht="10.5" x14ac:dyDescent="0.25">
      <c r="C10" s="1" t="s">
        <v>9</v>
      </c>
      <c r="D10" s="5">
        <v>2023</v>
      </c>
      <c r="E10" s="2" t="s">
        <v>154</v>
      </c>
    </row>
    <row r="11" spans="2:8" ht="10.5" x14ac:dyDescent="0.25">
      <c r="C11" s="1" t="s">
        <v>10</v>
      </c>
      <c r="D11" s="7" t="s">
        <v>194</v>
      </c>
      <c r="E11" s="6" t="s">
        <v>155</v>
      </c>
    </row>
    <row r="12" spans="2:8" ht="10.5" x14ac:dyDescent="0.25">
      <c r="C12" s="1" t="s">
        <v>11</v>
      </c>
      <c r="D12" s="7" t="s">
        <v>195</v>
      </c>
      <c r="E12" s="6" t="s">
        <v>156</v>
      </c>
    </row>
    <row r="13" spans="2:8" ht="10.5" x14ac:dyDescent="0.25">
      <c r="C13" s="1" t="s">
        <v>12</v>
      </c>
      <c r="D13" s="4" t="s">
        <v>13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si="0"/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0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 t="shared" si="1"/>
        <v>0</v>
      </c>
      <c r="G28" s="9">
        <f t="shared" si="2"/>
        <v>0</v>
      </c>
      <c r="H28" s="9">
        <f t="shared" si="0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0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3">E36*10.5%</f>
        <v>0</v>
      </c>
      <c r="G36" s="9">
        <f t="shared" ref="G36:G45" si="4">E36*12%</f>
        <v>0</v>
      </c>
      <c r="H36" s="9">
        <f t="shared" ref="H36:H45" si="5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3"/>
        <v>0</v>
      </c>
      <c r="G37" s="9">
        <f t="shared" si="4"/>
        <v>0</v>
      </c>
      <c r="H37" s="9">
        <f t="shared" si="5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3"/>
        <v>0</v>
      </c>
      <c r="G38" s="9">
        <f t="shared" si="4"/>
        <v>0</v>
      </c>
      <c r="H38" s="9">
        <f t="shared" si="5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3"/>
        <v>0</v>
      </c>
      <c r="G39" s="9">
        <f t="shared" si="4"/>
        <v>0</v>
      </c>
      <c r="H39" s="9">
        <f t="shared" si="5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3"/>
        <v>0</v>
      </c>
      <c r="G40" s="9">
        <f t="shared" si="4"/>
        <v>0</v>
      </c>
      <c r="H40" s="9">
        <f t="shared" si="5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3"/>
        <v>0</v>
      </c>
      <c r="G41" s="9">
        <f t="shared" si="4"/>
        <v>0</v>
      </c>
      <c r="H41" s="9">
        <f t="shared" si="5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3"/>
        <v>0</v>
      </c>
      <c r="G42" s="9">
        <f t="shared" si="4"/>
        <v>0</v>
      </c>
      <c r="H42" s="9">
        <f t="shared" si="5"/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3"/>
        <v>0</v>
      </c>
      <c r="G43" s="9">
        <f t="shared" si="4"/>
        <v>0</v>
      </c>
      <c r="H43" s="9">
        <f t="shared" si="5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3"/>
        <v>0</v>
      </c>
      <c r="G44" s="9">
        <f t="shared" si="4"/>
        <v>0</v>
      </c>
      <c r="H44" s="9">
        <f t="shared" si="5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3"/>
        <v>0</v>
      </c>
      <c r="G45" s="9">
        <f t="shared" si="4"/>
        <v>0</v>
      </c>
      <c r="H45" s="9">
        <f t="shared" si="5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6">SUM(E36:E45)</f>
        <v>0</v>
      </c>
      <c r="F46" s="11">
        <f t="shared" si="6"/>
        <v>0</v>
      </c>
      <c r="G46" s="11">
        <f t="shared" si="6"/>
        <v>0</v>
      </c>
      <c r="H46" s="11">
        <f t="shared" si="6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7">E48*10.5%</f>
        <v>0</v>
      </c>
      <c r="G48" s="9">
        <f>E48*11.5%</f>
        <v>0</v>
      </c>
      <c r="H48" s="9">
        <f t="shared" ref="H48:H55" si="8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7"/>
        <v>0</v>
      </c>
      <c r="G49" s="9">
        <f t="shared" ref="G49:G55" si="9">E49*11.5%</f>
        <v>0</v>
      </c>
      <c r="H49" s="9">
        <f t="shared" si="8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7"/>
        <v>0</v>
      </c>
      <c r="G50" s="9">
        <f t="shared" si="9"/>
        <v>0</v>
      </c>
      <c r="H50" s="9">
        <f t="shared" si="8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7"/>
        <v>0</v>
      </c>
      <c r="G51" s="9">
        <f t="shared" si="9"/>
        <v>0</v>
      </c>
      <c r="H51" s="9">
        <f t="shared" si="8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7"/>
        <v>0</v>
      </c>
      <c r="G52" s="9">
        <f t="shared" si="9"/>
        <v>0</v>
      </c>
      <c r="H52" s="9">
        <f t="shared" si="8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7"/>
        <v>0</v>
      </c>
      <c r="G53" s="9">
        <f t="shared" si="9"/>
        <v>0</v>
      </c>
      <c r="H53" s="9">
        <f t="shared" si="8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7"/>
        <v>0</v>
      </c>
      <c r="G54" s="9">
        <f t="shared" si="9"/>
        <v>0</v>
      </c>
      <c r="H54" s="9">
        <f t="shared" si="8"/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7"/>
        <v>0</v>
      </c>
      <c r="G55" s="9">
        <f t="shared" si="9"/>
        <v>0</v>
      </c>
      <c r="H55" s="9">
        <f t="shared" si="8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0">E57*10.5%</f>
        <v>0</v>
      </c>
      <c r="G57" s="9">
        <f t="shared" ref="G57:G74" si="11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0"/>
        <v>0</v>
      </c>
      <c r="G58" s="9">
        <f t="shared" si="11"/>
        <v>0</v>
      </c>
      <c r="H58" s="9">
        <f t="shared" ref="H58:H71" si="12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0"/>
        <v>0</v>
      </c>
      <c r="G59" s="9">
        <f t="shared" si="11"/>
        <v>0</v>
      </c>
      <c r="H59" s="9">
        <f t="shared" si="12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0"/>
        <v>0</v>
      </c>
      <c r="G60" s="9">
        <f t="shared" si="11"/>
        <v>0</v>
      </c>
      <c r="H60" s="9">
        <f t="shared" si="12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0"/>
        <v>0</v>
      </c>
      <c r="G61" s="9">
        <f t="shared" si="11"/>
        <v>0</v>
      </c>
      <c r="H61" s="9">
        <f t="shared" si="12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0"/>
        <v>0</v>
      </c>
      <c r="G62" s="9">
        <f t="shared" si="11"/>
        <v>0</v>
      </c>
      <c r="H62" s="9">
        <f t="shared" si="12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0"/>
        <v>0</v>
      </c>
      <c r="G63" s="9">
        <f t="shared" si="11"/>
        <v>0</v>
      </c>
      <c r="H63" s="9">
        <f t="shared" si="12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0"/>
        <v>0</v>
      </c>
      <c r="G64" s="9">
        <f t="shared" si="11"/>
        <v>0</v>
      </c>
      <c r="H64" s="9">
        <f t="shared" si="12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0"/>
        <v>0</v>
      </c>
      <c r="G65" s="9">
        <f t="shared" si="11"/>
        <v>0</v>
      </c>
      <c r="H65" s="9">
        <f t="shared" si="12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0"/>
        <v>0</v>
      </c>
      <c r="G66" s="9">
        <f t="shared" si="11"/>
        <v>0</v>
      </c>
      <c r="H66" s="9">
        <f t="shared" si="12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0"/>
        <v>0</v>
      </c>
      <c r="G67" s="9">
        <f t="shared" si="11"/>
        <v>0</v>
      </c>
      <c r="H67" s="9">
        <f t="shared" si="12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0"/>
        <v>0</v>
      </c>
      <c r="G68" s="9">
        <f t="shared" si="11"/>
        <v>0</v>
      </c>
      <c r="H68" s="9">
        <f t="shared" si="12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0"/>
        <v>0</v>
      </c>
      <c r="G69" s="9">
        <f t="shared" si="11"/>
        <v>0</v>
      </c>
      <c r="H69" s="9">
        <f t="shared" si="12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0"/>
        <v>0</v>
      </c>
      <c r="G70" s="9">
        <f t="shared" si="11"/>
        <v>0</v>
      </c>
      <c r="H70" s="9">
        <f t="shared" si="12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0"/>
        <v>0</v>
      </c>
      <c r="G71" s="9">
        <f t="shared" si="11"/>
        <v>0</v>
      </c>
      <c r="H71" s="9">
        <f t="shared" si="12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0"/>
        <v>0</v>
      </c>
      <c r="G72" s="9">
        <f t="shared" si="11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0"/>
        <v>0</v>
      </c>
      <c r="G73" s="9">
        <f t="shared" si="11"/>
        <v>0</v>
      </c>
      <c r="H73" s="9">
        <f t="shared" ref="H73:H74" si="13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0"/>
        <v>0</v>
      </c>
      <c r="G74" s="9">
        <f t="shared" si="11"/>
        <v>0</v>
      </c>
      <c r="H74" s="9">
        <f t="shared" si="13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4">SUM(E48:E55,E57:E74)</f>
        <v>0</v>
      </c>
      <c r="F75" s="11">
        <f t="shared" si="14"/>
        <v>0</v>
      </c>
      <c r="G75" s="11">
        <f t="shared" si="14"/>
        <v>0</v>
      </c>
      <c r="H75" s="11">
        <f t="shared" si="14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5">E76*10.5%</f>
        <v>0</v>
      </c>
      <c r="G76" s="9">
        <f t="shared" ref="G76:G77" si="16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5"/>
        <v>0</v>
      </c>
      <c r="G77" s="9">
        <f t="shared" si="16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17">E79*10.5%</f>
        <v>0</v>
      </c>
      <c r="G79" s="9">
        <f t="shared" ref="G79:G80" si="18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17"/>
        <v>0</v>
      </c>
      <c r="G80" s="9">
        <f t="shared" si="18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19">E82*10.5%</f>
        <v>0</v>
      </c>
      <c r="G82" s="9">
        <f t="shared" ref="G82:G85" si="20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19"/>
        <v>0</v>
      </c>
      <c r="G83" s="9">
        <f t="shared" si="20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19"/>
        <v>0</v>
      </c>
      <c r="G84" s="9">
        <f t="shared" si="20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19"/>
        <v>0</v>
      </c>
      <c r="G85" s="9">
        <f t="shared" si="20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198</v>
      </c>
      <c r="C89" s="38"/>
      <c r="D89" s="38"/>
      <c r="E89" s="38"/>
      <c r="F89" s="38"/>
      <c r="G89" s="38"/>
      <c r="H89" s="38"/>
    </row>
    <row r="90" spans="1:8" x14ac:dyDescent="0.2">
      <c r="B90" s="2" t="s">
        <v>197</v>
      </c>
    </row>
  </sheetData>
  <sheetProtection algorithmName="SHA-512" hashValue="4wj/EvM8mPME4ugPN9rU6AmYVI5+LecHJidr+G/hFqNQi/DO09Vjj2Ivk/aLIEkuobUOIG+hNiRdnG53MagAPw==" saltValue="3wYTt1bzfp5htbH40fsMng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64AE2E310F84FA0AA396305A326F7" ma:contentTypeVersion="5" ma:contentTypeDescription="Create a new document." ma:contentTypeScope="" ma:versionID="265bc077fe8ea93e639eacf8fdaacdca">
  <xsd:schema xmlns:xsd="http://www.w3.org/2001/XMLSchema" xmlns:xs="http://www.w3.org/2001/XMLSchema" xmlns:p="http://schemas.microsoft.com/office/2006/metadata/properties" xmlns:ns2="cfbda34f-cabb-4eaf-abe8-9b9dce47a9f1" xmlns:ns3="7938ee7b-fcad-4695-8e3b-b9689e77c787" targetNamespace="http://schemas.microsoft.com/office/2006/metadata/properties" ma:root="true" ma:fieldsID="8ef496d45fef4abc6d8aad45066c1722" ns2:_="" ns3:_="">
    <xsd:import namespace="cfbda34f-cabb-4eaf-abe8-9b9dce47a9f1"/>
    <xsd:import namespace="7938ee7b-fcad-4695-8e3b-b9689e77c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a34f-cabb-4eaf-abe8-9b9dce47a9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8ee7b-fcad-4695-8e3b-b9689e77c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22EF1-A86F-44A9-B73F-BF2AA48A5D59}"/>
</file>

<file path=customXml/itemProps3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2023-08-01T12:26:59Z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0x01010082764AE2E310F84FA0AA396305A326F7</vt:lpwstr>
  </property>
</Properties>
</file>